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445" firstSheet="1" activeTab="1"/>
  </bookViews>
  <sheets>
    <sheet name="BAO CAO TAI CHINH TOM TAT 2013" sheetId="1" r:id="rId1"/>
    <sheet name="BAO CAO TAI CHINH NĂM 2015" sheetId="2" r:id="rId2"/>
  </sheets>
  <definedNames/>
  <calcPr fullCalcOnLoad="1"/>
</workbook>
</file>

<file path=xl/sharedStrings.xml><?xml version="1.0" encoding="utf-8"?>
<sst xmlns="http://schemas.openxmlformats.org/spreadsheetml/2006/main" count="154" uniqueCount="83">
  <si>
    <t>CÄNG TY CÄØ PHÁÖN DÃÛT HOAÌ KHAÏNH - ÂAÌ NÀÔNG</t>
  </si>
  <si>
    <t>TAÌI SAÍN</t>
  </si>
  <si>
    <t>MS</t>
  </si>
  <si>
    <t>TT</t>
  </si>
  <si>
    <t>CHÈ TIÃU</t>
  </si>
  <si>
    <t>Maî</t>
  </si>
  <si>
    <t>Nàm nay</t>
  </si>
  <si>
    <t>Nàm træåïc</t>
  </si>
  <si>
    <t>VND</t>
  </si>
  <si>
    <t>säú</t>
  </si>
  <si>
    <t>A. TAÌI SAÍN NGÀÕN HAÛN</t>
  </si>
  <si>
    <t>1. Tiãön vaì caïc khoaín tæång âæång tiãön</t>
  </si>
  <si>
    <t>Doanh thu baïn haìng vaì cung cáúp dëch vuû</t>
  </si>
  <si>
    <t>01</t>
  </si>
  <si>
    <t>2. Caïc khoaín phaíi thu ngàõn haûn</t>
  </si>
  <si>
    <t>Doanh thu thuáön vãö baïn haìng vaì cung cáúp dëch vuû</t>
  </si>
  <si>
    <t>10</t>
  </si>
  <si>
    <t>3.. Haìng täön kho</t>
  </si>
  <si>
    <t>Giaï väún haìng baïn</t>
  </si>
  <si>
    <t>11</t>
  </si>
  <si>
    <t>4. Taìi saín ngàõn haûn khaïc</t>
  </si>
  <si>
    <t>Låüi nhuáûn gäüp vãö baïn haìng vaì cung cáúp dëch vuû</t>
  </si>
  <si>
    <t>20</t>
  </si>
  <si>
    <t>B. TAÌI SAÍN DAÌI HAÛN</t>
  </si>
  <si>
    <t>Doanh thu hoaût âäüng taìi chênh</t>
  </si>
  <si>
    <t>21</t>
  </si>
  <si>
    <t>I. Taìi saín cäú âënh</t>
  </si>
  <si>
    <t>Chi phê taìi chênh</t>
  </si>
  <si>
    <t>22</t>
  </si>
  <si>
    <t>1. Taìi saín cäú âënh hæîu hçnh</t>
  </si>
  <si>
    <t>Trong âoï : chi phê âi vay</t>
  </si>
  <si>
    <t>23</t>
  </si>
  <si>
    <t>2. Chi phê xáy dæûng cå baín dåí dang</t>
  </si>
  <si>
    <t>Chi phê baïn haìng</t>
  </si>
  <si>
    <t>24</t>
  </si>
  <si>
    <t>II. Taìi saín daìi haûn khaïc</t>
  </si>
  <si>
    <t>Chi phê quaín lyï doanh nghiãûp</t>
  </si>
  <si>
    <t>25</t>
  </si>
  <si>
    <t xml:space="preserve">TÄØNG CÄÜNG TAÌI SAÍN </t>
  </si>
  <si>
    <t>Låüi nhuáûn thuáön vãö hoaût âäüng kinh doanh</t>
  </si>
  <si>
    <t>30</t>
  </si>
  <si>
    <t xml:space="preserve">A. NÅÜ PHAÍI TRAÍ </t>
  </si>
  <si>
    <t>Thu nháûp khaïc</t>
  </si>
  <si>
    <t>31</t>
  </si>
  <si>
    <t>1. Nåü ngàõn haûn</t>
  </si>
  <si>
    <t>Chi phê khaïc</t>
  </si>
  <si>
    <t>32</t>
  </si>
  <si>
    <t>2. Nåü daìi haûn</t>
  </si>
  <si>
    <t>Låüi nhuáûn khaïc ( 40 = 31 - 32 )</t>
  </si>
  <si>
    <t>40</t>
  </si>
  <si>
    <t xml:space="preserve">B. VÄÚN CHUÍ SÅÍ HÆÎU </t>
  </si>
  <si>
    <t>Täøng låüi nhuáûn kãú toaïn træåïc thuãú ( 50 = 30 + 40 )</t>
  </si>
  <si>
    <t>50</t>
  </si>
  <si>
    <t>1. Väún chuí såí hæîu</t>
  </si>
  <si>
    <t>Chi phê thuãú TNDN hiãûn haình phaíi näüp</t>
  </si>
  <si>
    <t>51</t>
  </si>
  <si>
    <t>2. Nguäön kinh phê vaì quyî khaïc</t>
  </si>
  <si>
    <t>Chi phê thuãú TNDN hiãûn haình hoaîn laûi</t>
  </si>
  <si>
    <t>52</t>
  </si>
  <si>
    <t xml:space="preserve">TÄØNG CÄÜNG NGUÄÖN VÄÚN </t>
  </si>
  <si>
    <t>Låüi nhuáûn sau thuãú thu nháûp doanh nghiãûp hiãûn haình</t>
  </si>
  <si>
    <t>60</t>
  </si>
  <si>
    <t>Âäù Taïnh</t>
  </si>
  <si>
    <t>Nguyãùn Chaïnh</t>
  </si>
  <si>
    <t>Kãú toaïn træåíng</t>
  </si>
  <si>
    <t>Täøng Giaïm âäúc</t>
  </si>
  <si>
    <t>Baïo caïo taìi chênh cho kyì hoaût âäüng tæì ngaìy 01/01/2013 âãún ngaìy 31/12/2013</t>
  </si>
  <si>
    <t>I. BAÍNG CÁN ÂÄÚI KÃÚ TOAÏN NÀM 2013</t>
  </si>
  <si>
    <t>II. KÃÚT QUAÍ HOAÛT ÂÄÜNG KINH DOANH NÀM 2013</t>
  </si>
  <si>
    <t>31/12/2013</t>
  </si>
  <si>
    <t>01/01/2013</t>
  </si>
  <si>
    <t>Ngaìy  14  thaïng  3  nàm 2014</t>
  </si>
  <si>
    <t>BAÏO CAÏO TAÌI CHÊNH TOÏM TÀÕT NÀM 2013 ( ÂAÎ ÂÆÅÜC KIÃØM TOAÏN BÅÍI CÄNG TY TNHH KIÃØM TOAÏN VAÌ TÆ VÁÚN THUÃÚ -  ATAX    )</t>
  </si>
  <si>
    <t>Baïo caïo taìi chênh cho kyì hoaût âäüng tæì ngaìy 01/01/2015 âãún ngaìy 31/12/2015</t>
  </si>
  <si>
    <t>01/01/2015</t>
  </si>
  <si>
    <t>31/12/2015</t>
  </si>
  <si>
    <t>II. KÃÚT QUAÍ HOAÛT ÂÄÜNG KINH DOANH NÀM 2015</t>
  </si>
  <si>
    <t>TP. Taìi chênh - Kãú toaïn</t>
  </si>
  <si>
    <t>I. BAÍNG CÁN ÂÄÚI KÃÚ TOAÏN NÀM 2015</t>
  </si>
  <si>
    <t>Trong âoï : Chi phê âi vay</t>
  </si>
  <si>
    <t>BAÏO CAÏO TAÌI CHÊNH TOÏM TÀÕT NÀM 2015 ( ÂAÎ ÂÆÅÜC KIÃØM TOAÏN  )</t>
  </si>
  <si>
    <t>Ngaìy  11  thaïng  3  nàm 2016</t>
  </si>
  <si>
    <t>( Âaî kyï 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</si>
</sst>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2"/>
      <name val="Times New Roman"/>
      <family val="0"/>
    </font>
    <font>
      <b/>
      <sz val="10"/>
      <name val="VNtimes new roman"/>
      <family val="2"/>
    </font>
    <font>
      <b/>
      <i/>
      <u val="single"/>
      <sz val="10"/>
      <name val="VNtimes new roman"/>
      <family val="2"/>
    </font>
    <font>
      <b/>
      <sz val="8"/>
      <name val="VNtimes new roman"/>
      <family val="0"/>
    </font>
    <font>
      <sz val="8"/>
      <name val="VNtimes new roman"/>
      <family val="0"/>
    </font>
    <font>
      <sz val="10"/>
      <name val="VNtimes new roman"/>
      <family val="2"/>
    </font>
    <font>
      <i/>
      <sz val="8"/>
      <name val="VNtimes new roman"/>
      <family val="0"/>
    </font>
    <font>
      <i/>
      <u val="single"/>
      <sz val="8"/>
      <name val="VNtimes new roman"/>
      <family val="2"/>
    </font>
    <font>
      <sz val="8"/>
      <name val="Times New Roman"/>
      <family val="0"/>
    </font>
    <font>
      <b/>
      <i/>
      <sz val="8"/>
      <name val="VN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5" xfId="57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0</xdr:rowOff>
    </xdr:from>
    <xdr:to>
      <xdr:col>6</xdr:col>
      <xdr:colOff>1066800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4972050" y="579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0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100" y="419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0</xdr:rowOff>
    </xdr:from>
    <xdr:to>
      <xdr:col>6</xdr:col>
      <xdr:colOff>1066800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4829175" y="5791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0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100" y="419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B16">
      <selection activeCell="G34" sqref="G34"/>
    </sheetView>
  </sheetViews>
  <sheetFormatPr defaultColWidth="9.00390625" defaultRowHeight="15.75"/>
  <cols>
    <col min="1" max="1" width="25.125" style="0" customWidth="1"/>
    <col min="2" max="2" width="5.50390625" style="0" customWidth="1"/>
    <col min="3" max="3" width="13.625" style="0" customWidth="1"/>
    <col min="4" max="4" width="11.375" style="0" customWidth="1"/>
    <col min="5" max="5" width="4.625" style="0" customWidth="1"/>
    <col min="6" max="6" width="4.875" style="0" customWidth="1"/>
    <col min="7" max="7" width="32.375" style="0" customWidth="1"/>
    <col min="8" max="8" width="4.625" style="0" customWidth="1"/>
    <col min="9" max="9" width="11.625" style="0" customWidth="1"/>
    <col min="10" max="10" width="11.75390625" style="0" customWidth="1"/>
  </cols>
  <sheetData>
    <row r="1" ht="16.5">
      <c r="A1" s="1" t="s">
        <v>0</v>
      </c>
    </row>
    <row r="2" ht="16.5">
      <c r="A2" s="2" t="s">
        <v>66</v>
      </c>
    </row>
    <row r="3" spans="1:9" ht="15.75">
      <c r="A3" s="63" t="s">
        <v>72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64" t="s">
        <v>67</v>
      </c>
      <c r="B4" s="64"/>
      <c r="C4" s="64"/>
      <c r="D4" s="64"/>
      <c r="E4" s="3"/>
      <c r="F4" s="4"/>
      <c r="G4" s="65" t="s">
        <v>68</v>
      </c>
      <c r="H4" s="65"/>
      <c r="I4" s="65"/>
    </row>
    <row r="5" spans="1:10" ht="15.75">
      <c r="A5" s="66" t="s">
        <v>1</v>
      </c>
      <c r="B5" s="66" t="s">
        <v>2</v>
      </c>
      <c r="C5" s="5" t="s">
        <v>69</v>
      </c>
      <c r="D5" s="5" t="s">
        <v>70</v>
      </c>
      <c r="E5" s="3"/>
      <c r="F5" s="67" t="s">
        <v>3</v>
      </c>
      <c r="G5" s="69" t="s">
        <v>4</v>
      </c>
      <c r="H5" s="6" t="s">
        <v>5</v>
      </c>
      <c r="I5" s="6" t="s">
        <v>6</v>
      </c>
      <c r="J5" s="6" t="s">
        <v>7</v>
      </c>
    </row>
    <row r="6" spans="1:10" ht="15.75">
      <c r="A6" s="66"/>
      <c r="B6" s="66"/>
      <c r="C6" s="7" t="s">
        <v>8</v>
      </c>
      <c r="D6" s="7" t="s">
        <v>8</v>
      </c>
      <c r="E6" s="3"/>
      <c r="F6" s="68"/>
      <c r="G6" s="70"/>
      <c r="H6" s="8" t="s">
        <v>9</v>
      </c>
      <c r="I6" s="9" t="s">
        <v>69</v>
      </c>
      <c r="J6" s="9" t="s">
        <v>70</v>
      </c>
    </row>
    <row r="7" spans="1:10" ht="16.5">
      <c r="A7" s="10" t="s">
        <v>10</v>
      </c>
      <c r="B7" s="11">
        <v>100</v>
      </c>
      <c r="C7" s="12">
        <f>C8+C9+C10+C11</f>
        <v>84902660327</v>
      </c>
      <c r="D7" s="12">
        <f>D8+D9+D10+D11</f>
        <v>80102455794</v>
      </c>
      <c r="E7" s="3"/>
      <c r="F7" s="13"/>
      <c r="G7" s="14">
        <v>1</v>
      </c>
      <c r="H7" s="14">
        <v>2</v>
      </c>
      <c r="I7" s="14">
        <v>3</v>
      </c>
      <c r="J7" s="14">
        <v>3</v>
      </c>
    </row>
    <row r="8" spans="1:10" ht="16.5">
      <c r="A8" s="15" t="s">
        <v>11</v>
      </c>
      <c r="B8" s="16">
        <v>110</v>
      </c>
      <c r="C8" s="17">
        <v>2434351650</v>
      </c>
      <c r="D8" s="17">
        <v>192912964</v>
      </c>
      <c r="E8" s="3"/>
      <c r="F8" s="18">
        <v>1</v>
      </c>
      <c r="G8" s="19" t="s">
        <v>12</v>
      </c>
      <c r="H8" s="20" t="s">
        <v>13</v>
      </c>
      <c r="I8" s="21">
        <v>140362678539</v>
      </c>
      <c r="J8" s="21">
        <v>114908208478</v>
      </c>
    </row>
    <row r="9" spans="1:10" ht="16.5">
      <c r="A9" s="15" t="s">
        <v>14</v>
      </c>
      <c r="B9" s="16">
        <v>130</v>
      </c>
      <c r="C9" s="17">
        <v>23301827001</v>
      </c>
      <c r="D9" s="17">
        <v>18008929460</v>
      </c>
      <c r="E9" s="3"/>
      <c r="F9" s="22">
        <v>2</v>
      </c>
      <c r="G9" s="23" t="s">
        <v>15</v>
      </c>
      <c r="H9" s="24" t="s">
        <v>16</v>
      </c>
      <c r="I9" s="25">
        <f>I8</f>
        <v>140362678539</v>
      </c>
      <c r="J9" s="25">
        <f>J8</f>
        <v>114908208478</v>
      </c>
    </row>
    <row r="10" spans="1:10" ht="16.5">
      <c r="A10" s="15" t="s">
        <v>17</v>
      </c>
      <c r="B10" s="16">
        <v>140</v>
      </c>
      <c r="C10" s="17">
        <v>57662955990</v>
      </c>
      <c r="D10" s="17">
        <v>59546478843</v>
      </c>
      <c r="E10" s="3"/>
      <c r="F10" s="22">
        <v>3</v>
      </c>
      <c r="G10" s="23" t="s">
        <v>18</v>
      </c>
      <c r="H10" s="26" t="s">
        <v>19</v>
      </c>
      <c r="I10" s="27">
        <v>122655721254</v>
      </c>
      <c r="J10" s="27">
        <v>97324440594</v>
      </c>
    </row>
    <row r="11" spans="1:10" ht="16.5">
      <c r="A11" s="15" t="s">
        <v>20</v>
      </c>
      <c r="B11" s="16">
        <v>150</v>
      </c>
      <c r="C11" s="17">
        <v>1503525686</v>
      </c>
      <c r="D11" s="17">
        <v>2354134527</v>
      </c>
      <c r="E11" s="3"/>
      <c r="F11" s="22">
        <v>4</v>
      </c>
      <c r="G11" s="23" t="s">
        <v>21</v>
      </c>
      <c r="H11" s="24" t="s">
        <v>22</v>
      </c>
      <c r="I11" s="25">
        <f>I9-I10</f>
        <v>17706957285</v>
      </c>
      <c r="J11" s="25">
        <f>J9-J10</f>
        <v>17583767884</v>
      </c>
    </row>
    <row r="12" spans="1:10" ht="16.5">
      <c r="A12" s="28" t="s">
        <v>23</v>
      </c>
      <c r="B12" s="29">
        <v>200</v>
      </c>
      <c r="C12" s="30">
        <f>C13+C16</f>
        <v>44647075132</v>
      </c>
      <c r="D12" s="30">
        <f>D13+D16</f>
        <v>50772395820</v>
      </c>
      <c r="E12" s="3"/>
      <c r="F12" s="22">
        <v>5</v>
      </c>
      <c r="G12" s="23" t="s">
        <v>24</v>
      </c>
      <c r="H12" s="26" t="s">
        <v>25</v>
      </c>
      <c r="I12" s="25">
        <v>4678349</v>
      </c>
      <c r="J12" s="25">
        <v>12613489</v>
      </c>
    </row>
    <row r="13" spans="1:10" ht="16.5">
      <c r="A13" s="28" t="s">
        <v>26</v>
      </c>
      <c r="B13" s="16">
        <v>220</v>
      </c>
      <c r="C13" s="25">
        <f>C14+C15</f>
        <v>43126786996</v>
      </c>
      <c r="D13" s="25">
        <f>D14+D15</f>
        <v>48041724741</v>
      </c>
      <c r="E13" s="3"/>
      <c r="F13" s="22">
        <v>6</v>
      </c>
      <c r="G13" s="23" t="s">
        <v>27</v>
      </c>
      <c r="H13" s="26" t="s">
        <v>28</v>
      </c>
      <c r="I13" s="25">
        <v>8251514250</v>
      </c>
      <c r="J13" s="25">
        <v>10838797990</v>
      </c>
    </row>
    <row r="14" spans="1:10" ht="16.5">
      <c r="A14" s="15" t="s">
        <v>29</v>
      </c>
      <c r="B14" s="31">
        <v>221</v>
      </c>
      <c r="C14" s="17">
        <v>42850325067</v>
      </c>
      <c r="D14" s="17">
        <v>48041724741</v>
      </c>
      <c r="E14" s="3"/>
      <c r="F14" s="32"/>
      <c r="G14" s="23" t="s">
        <v>30</v>
      </c>
      <c r="H14" s="26" t="s">
        <v>31</v>
      </c>
      <c r="I14" s="27">
        <v>8131230744</v>
      </c>
      <c r="J14" s="27">
        <v>10799080075</v>
      </c>
    </row>
    <row r="15" spans="1:10" ht="16.5">
      <c r="A15" s="15" t="s">
        <v>32</v>
      </c>
      <c r="B15" s="31">
        <v>230</v>
      </c>
      <c r="C15" s="17">
        <v>276461929</v>
      </c>
      <c r="D15" s="17">
        <v>0</v>
      </c>
      <c r="E15" s="3"/>
      <c r="F15" s="22">
        <v>7</v>
      </c>
      <c r="G15" s="23" t="s">
        <v>33</v>
      </c>
      <c r="H15" s="26" t="s">
        <v>34</v>
      </c>
      <c r="I15" s="27">
        <v>3429678689</v>
      </c>
      <c r="J15" s="27">
        <v>2719181959</v>
      </c>
    </row>
    <row r="16" spans="1:10" ht="16.5">
      <c r="A16" s="33" t="s">
        <v>35</v>
      </c>
      <c r="B16" s="34">
        <v>260</v>
      </c>
      <c r="C16" s="35">
        <v>1520288136</v>
      </c>
      <c r="D16" s="35">
        <v>2730671079</v>
      </c>
      <c r="E16" s="3"/>
      <c r="F16" s="22">
        <v>8</v>
      </c>
      <c r="G16" s="23" t="s">
        <v>36</v>
      </c>
      <c r="H16" s="26" t="s">
        <v>37</v>
      </c>
      <c r="I16" s="27">
        <v>2193128464</v>
      </c>
      <c r="J16" s="27">
        <v>3169316783</v>
      </c>
    </row>
    <row r="17" spans="1:10" ht="16.5">
      <c r="A17" s="36" t="s">
        <v>38</v>
      </c>
      <c r="B17" s="7">
        <v>270</v>
      </c>
      <c r="C17" s="37">
        <f>C7+C12</f>
        <v>129549735459</v>
      </c>
      <c r="D17" s="37">
        <f>D7+D12</f>
        <v>130874851614</v>
      </c>
      <c r="E17" s="3"/>
      <c r="F17" s="22">
        <v>9</v>
      </c>
      <c r="G17" s="23" t="s">
        <v>39</v>
      </c>
      <c r="H17" s="24" t="s">
        <v>40</v>
      </c>
      <c r="I17" s="25">
        <f>I11+(I12-I13)-(I15+I16)</f>
        <v>3837314231</v>
      </c>
      <c r="J17" s="25">
        <f>J11+(J12-J13)-(J15+J16)</f>
        <v>869084641</v>
      </c>
    </row>
    <row r="18" spans="1:10" ht="16.5">
      <c r="A18" s="10" t="s">
        <v>41</v>
      </c>
      <c r="B18" s="11">
        <v>300</v>
      </c>
      <c r="C18" s="12">
        <f>C19+C20</f>
        <v>100281773534</v>
      </c>
      <c r="D18" s="12">
        <f>D19+D20</f>
        <v>108211930389</v>
      </c>
      <c r="E18" s="3"/>
      <c r="F18" s="22">
        <v>10</v>
      </c>
      <c r="G18" s="23" t="s">
        <v>42</v>
      </c>
      <c r="H18" s="26" t="s">
        <v>43</v>
      </c>
      <c r="I18" s="27">
        <v>177404984</v>
      </c>
      <c r="J18" s="27">
        <v>291942959</v>
      </c>
    </row>
    <row r="19" spans="1:10" ht="16.5">
      <c r="A19" s="15" t="s">
        <v>44</v>
      </c>
      <c r="B19" s="29">
        <v>310</v>
      </c>
      <c r="C19" s="17">
        <v>63805228775</v>
      </c>
      <c r="D19" s="17">
        <v>62253059799</v>
      </c>
      <c r="E19" s="3"/>
      <c r="F19" s="22">
        <v>11</v>
      </c>
      <c r="G19" s="23" t="s">
        <v>45</v>
      </c>
      <c r="H19" s="26" t="s">
        <v>46</v>
      </c>
      <c r="I19" s="27">
        <v>1190425420</v>
      </c>
      <c r="J19" s="27">
        <v>301700168</v>
      </c>
    </row>
    <row r="20" spans="1:10" ht="16.5">
      <c r="A20" s="15" t="s">
        <v>47</v>
      </c>
      <c r="B20" s="29">
        <v>320</v>
      </c>
      <c r="C20" s="17">
        <v>36476544759</v>
      </c>
      <c r="D20" s="17">
        <v>45958870590</v>
      </c>
      <c r="E20" s="3"/>
      <c r="F20" s="22">
        <v>12</v>
      </c>
      <c r="G20" s="23" t="s">
        <v>48</v>
      </c>
      <c r="H20" s="24" t="s">
        <v>49</v>
      </c>
      <c r="I20" s="25">
        <f>I18-I19</f>
        <v>-1013020436</v>
      </c>
      <c r="J20" s="25">
        <f>J18-J19</f>
        <v>-9757209</v>
      </c>
    </row>
    <row r="21" spans="1:10" ht="16.5">
      <c r="A21" s="28" t="s">
        <v>50</v>
      </c>
      <c r="B21" s="29">
        <v>400</v>
      </c>
      <c r="C21" s="30">
        <f>C22+C23</f>
        <v>29267961925</v>
      </c>
      <c r="D21" s="30">
        <f>D22+D23</f>
        <v>22662921225</v>
      </c>
      <c r="E21" s="3"/>
      <c r="F21" s="22">
        <v>13</v>
      </c>
      <c r="G21" s="23" t="s">
        <v>51</v>
      </c>
      <c r="H21" s="24" t="s">
        <v>52</v>
      </c>
      <c r="I21" s="25">
        <f>I17+I20</f>
        <v>2824293795</v>
      </c>
      <c r="J21" s="25">
        <f>J17+J20</f>
        <v>859327432</v>
      </c>
    </row>
    <row r="22" spans="1:10" ht="16.5">
      <c r="A22" s="15" t="s">
        <v>53</v>
      </c>
      <c r="B22" s="29">
        <v>410</v>
      </c>
      <c r="C22" s="17">
        <v>29267961925</v>
      </c>
      <c r="D22" s="17">
        <v>22662921225</v>
      </c>
      <c r="E22" s="3"/>
      <c r="F22" s="22">
        <v>14</v>
      </c>
      <c r="G22" s="23" t="s">
        <v>54</v>
      </c>
      <c r="H22" s="26" t="s">
        <v>55</v>
      </c>
      <c r="I22" s="38">
        <v>759528618</v>
      </c>
      <c r="J22" s="38">
        <v>262784851</v>
      </c>
    </row>
    <row r="23" spans="1:10" ht="16.5">
      <c r="A23" s="39" t="s">
        <v>56</v>
      </c>
      <c r="B23" s="40">
        <v>430</v>
      </c>
      <c r="C23" s="41">
        <v>0</v>
      </c>
      <c r="D23" s="41">
        <v>0</v>
      </c>
      <c r="E23" s="3"/>
      <c r="F23" s="42">
        <v>15</v>
      </c>
      <c r="G23" s="23" t="s">
        <v>57</v>
      </c>
      <c r="H23" s="43" t="s">
        <v>58</v>
      </c>
      <c r="I23" s="44">
        <v>0</v>
      </c>
      <c r="J23" s="44">
        <v>0</v>
      </c>
    </row>
    <row r="24" spans="1:10" ht="16.5">
      <c r="A24" s="36" t="s">
        <v>59</v>
      </c>
      <c r="B24" s="7">
        <v>440</v>
      </c>
      <c r="C24" s="37">
        <f>C18+C21</f>
        <v>129549735459</v>
      </c>
      <c r="D24" s="37">
        <f>D18+D21</f>
        <v>130874851614</v>
      </c>
      <c r="E24" s="3"/>
      <c r="F24" s="45">
        <v>16</v>
      </c>
      <c r="G24" s="46" t="s">
        <v>60</v>
      </c>
      <c r="H24" s="47" t="s">
        <v>61</v>
      </c>
      <c r="I24" s="48">
        <f>I21-I22-I23</f>
        <v>2064765177</v>
      </c>
      <c r="J24" s="48">
        <f>J21-J22-J23</f>
        <v>596542581</v>
      </c>
    </row>
    <row r="25" spans="1:9" ht="15.75">
      <c r="A25" s="49"/>
      <c r="B25" s="50"/>
      <c r="C25" s="51"/>
      <c r="D25" s="51"/>
      <c r="E25" s="3"/>
      <c r="G25" s="52"/>
      <c r="H25" s="53"/>
      <c r="I25" s="60"/>
    </row>
    <row r="26" spans="1:9" ht="15.75">
      <c r="A26" s="49"/>
      <c r="B26" s="50"/>
      <c r="C26" s="51"/>
      <c r="D26" s="51"/>
      <c r="E26" s="3"/>
      <c r="G26" s="55"/>
      <c r="H26" s="53"/>
      <c r="I26" s="54"/>
    </row>
    <row r="27" spans="1:9" ht="15.75">
      <c r="A27" s="49"/>
      <c r="B27" s="50"/>
      <c r="C27" s="51"/>
      <c r="D27" s="51"/>
      <c r="E27" s="3"/>
      <c r="G27" s="55"/>
      <c r="H27" s="53"/>
      <c r="I27" s="54"/>
    </row>
    <row r="28" spans="1:9" ht="15.75">
      <c r="A28" s="3"/>
      <c r="B28" s="3"/>
      <c r="C28" s="3"/>
      <c r="D28" s="3"/>
      <c r="E28" s="3"/>
      <c r="G28" s="53"/>
      <c r="H28" s="56"/>
      <c r="I28" s="54"/>
    </row>
    <row r="29" spans="1:9" ht="15.75">
      <c r="A29" s="3"/>
      <c r="B29" s="3"/>
      <c r="C29" s="3"/>
      <c r="D29" s="3"/>
      <c r="E29" s="3"/>
      <c r="G29" s="57" t="s">
        <v>62</v>
      </c>
      <c r="H29" s="58" t="s">
        <v>63</v>
      </c>
      <c r="I29" s="59"/>
    </row>
    <row r="30" spans="1:9" ht="15.75">
      <c r="A30" s="3"/>
      <c r="B30" s="3"/>
      <c r="C30" s="3"/>
      <c r="D30" s="3"/>
      <c r="E30" s="3"/>
      <c r="G30" s="57" t="s">
        <v>64</v>
      </c>
      <c r="H30" s="57" t="s">
        <v>65</v>
      </c>
      <c r="I30" s="53"/>
    </row>
    <row r="31" spans="1:10" ht="15.75">
      <c r="A31" s="3"/>
      <c r="B31" s="3"/>
      <c r="C31" s="3"/>
      <c r="D31" s="3"/>
      <c r="E31" s="3"/>
      <c r="G31" s="53"/>
      <c r="H31" s="62" t="s">
        <v>71</v>
      </c>
      <c r="I31" s="62"/>
      <c r="J31" s="62"/>
    </row>
    <row r="32" spans="1:9" ht="15.75">
      <c r="A32" s="3"/>
      <c r="B32" s="3"/>
      <c r="C32" s="3"/>
      <c r="D32" s="3"/>
      <c r="E32" s="3"/>
      <c r="F32" s="3"/>
      <c r="G32" s="53"/>
      <c r="H32" s="53"/>
      <c r="I32" s="53"/>
    </row>
  </sheetData>
  <sheetProtection/>
  <mergeCells count="8">
    <mergeCell ref="H31:J31"/>
    <mergeCell ref="A3:I3"/>
    <mergeCell ref="A4:D4"/>
    <mergeCell ref="G4:I4"/>
    <mergeCell ref="A5:A6"/>
    <mergeCell ref="B5:B6"/>
    <mergeCell ref="F5:F6"/>
    <mergeCell ref="G5:G6"/>
  </mergeCells>
  <printOptions/>
  <pageMargins left="0.73" right="0.16" top="0.49" bottom="0.37" header="0.26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" width="23.75390625" style="0" customWidth="1"/>
    <col min="2" max="2" width="5.875" style="0" customWidth="1"/>
    <col min="3" max="3" width="12.875" style="0" customWidth="1"/>
    <col min="4" max="4" width="12.50390625" style="0" customWidth="1"/>
    <col min="5" max="5" width="3.50390625" style="0" customWidth="1"/>
    <col min="6" max="6" width="4.75390625" style="0" customWidth="1"/>
    <col min="7" max="7" width="32.75390625" style="0" customWidth="1"/>
    <col min="8" max="8" width="5.125" style="0" customWidth="1"/>
    <col min="9" max="9" width="12.00390625" style="0" customWidth="1"/>
    <col min="10" max="10" width="12.75390625" style="0" customWidth="1"/>
  </cols>
  <sheetData>
    <row r="1" ht="16.5">
      <c r="A1" s="1" t="s">
        <v>0</v>
      </c>
    </row>
    <row r="2" ht="16.5">
      <c r="A2" s="2" t="s">
        <v>73</v>
      </c>
    </row>
    <row r="3" spans="1:9" ht="15.75">
      <c r="A3" s="63" t="s">
        <v>80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64" t="s">
        <v>78</v>
      </c>
      <c r="B4" s="64"/>
      <c r="C4" s="64"/>
      <c r="D4" s="64"/>
      <c r="E4" s="3"/>
      <c r="F4" s="4"/>
      <c r="G4" s="65" t="s">
        <v>76</v>
      </c>
      <c r="H4" s="65"/>
      <c r="I4" s="65"/>
    </row>
    <row r="5" spans="1:10" ht="15.75">
      <c r="A5" s="66" t="s">
        <v>1</v>
      </c>
      <c r="B5" s="66" t="s">
        <v>2</v>
      </c>
      <c r="C5" s="5" t="s">
        <v>75</v>
      </c>
      <c r="D5" s="5" t="s">
        <v>74</v>
      </c>
      <c r="E5" s="3"/>
      <c r="F5" s="67" t="s">
        <v>3</v>
      </c>
      <c r="G5" s="69" t="s">
        <v>4</v>
      </c>
      <c r="H5" s="6" t="s">
        <v>5</v>
      </c>
      <c r="I5" s="6" t="s">
        <v>6</v>
      </c>
      <c r="J5" s="6" t="s">
        <v>7</v>
      </c>
    </row>
    <row r="6" spans="1:10" ht="15.75">
      <c r="A6" s="66"/>
      <c r="B6" s="66"/>
      <c r="C6" s="7" t="s">
        <v>8</v>
      </c>
      <c r="D6" s="7" t="s">
        <v>8</v>
      </c>
      <c r="E6" s="3"/>
      <c r="F6" s="68"/>
      <c r="G6" s="70"/>
      <c r="H6" s="8" t="s">
        <v>9</v>
      </c>
      <c r="I6" s="9" t="s">
        <v>75</v>
      </c>
      <c r="J6" s="9" t="s">
        <v>74</v>
      </c>
    </row>
    <row r="7" spans="1:10" ht="16.5">
      <c r="A7" s="10" t="s">
        <v>10</v>
      </c>
      <c r="B7" s="11">
        <v>100</v>
      </c>
      <c r="C7" s="12">
        <f>C8+C9+C10+C11</f>
        <v>133066233713</v>
      </c>
      <c r="D7" s="12">
        <f>D8+D9+D10+D11</f>
        <v>115474728395</v>
      </c>
      <c r="E7" s="3"/>
      <c r="F7" s="13"/>
      <c r="G7" s="14">
        <v>1</v>
      </c>
      <c r="H7" s="14">
        <v>2</v>
      </c>
      <c r="I7" s="14">
        <v>3</v>
      </c>
      <c r="J7" s="14">
        <v>3</v>
      </c>
    </row>
    <row r="8" spans="1:10" ht="16.5">
      <c r="A8" s="15" t="s">
        <v>11</v>
      </c>
      <c r="B8" s="16">
        <v>110</v>
      </c>
      <c r="C8" s="17">
        <f>3924769+53669103+327848263+1320047+333614+1683211+1655270+2645525+2153605+1379695+1385084+8828631</f>
        <v>406826817</v>
      </c>
      <c r="D8" s="17">
        <v>575722787</v>
      </c>
      <c r="E8" s="3"/>
      <c r="F8" s="18">
        <v>1</v>
      </c>
      <c r="G8" s="19" t="s">
        <v>12</v>
      </c>
      <c r="H8" s="20" t="s">
        <v>13</v>
      </c>
      <c r="I8" s="21">
        <v>141458899154</v>
      </c>
      <c r="J8" s="21">
        <v>143490843789</v>
      </c>
    </row>
    <row r="9" spans="1:10" ht="16.5">
      <c r="A9" s="15" t="s">
        <v>14</v>
      </c>
      <c r="B9" s="16">
        <v>130</v>
      </c>
      <c r="C9" s="17">
        <v>34890556189</v>
      </c>
      <c r="D9" s="17">
        <v>34860086214</v>
      </c>
      <c r="E9" s="3"/>
      <c r="F9" s="22">
        <v>2</v>
      </c>
      <c r="G9" s="23" t="s">
        <v>15</v>
      </c>
      <c r="H9" s="24" t="s">
        <v>16</v>
      </c>
      <c r="I9" s="25">
        <f>I8</f>
        <v>141458899154</v>
      </c>
      <c r="J9" s="25">
        <f>J8</f>
        <v>143490843789</v>
      </c>
    </row>
    <row r="10" spans="1:10" ht="16.5">
      <c r="A10" s="15" t="s">
        <v>17</v>
      </c>
      <c r="B10" s="16">
        <v>140</v>
      </c>
      <c r="C10" s="17">
        <v>97754184549</v>
      </c>
      <c r="D10" s="17">
        <v>79858845016</v>
      </c>
      <c r="E10" s="3"/>
      <c r="F10" s="22">
        <v>3</v>
      </c>
      <c r="G10" s="23" t="s">
        <v>18</v>
      </c>
      <c r="H10" s="26" t="s">
        <v>19</v>
      </c>
      <c r="I10" s="27">
        <v>129503342010</v>
      </c>
      <c r="J10" s="27">
        <v>127688091380</v>
      </c>
    </row>
    <row r="11" spans="1:10" ht="16.5">
      <c r="A11" s="15" t="s">
        <v>20</v>
      </c>
      <c r="B11" s="16">
        <v>150</v>
      </c>
      <c r="C11" s="17">
        <v>14666158</v>
      </c>
      <c r="D11" s="17">
        <v>180074378</v>
      </c>
      <c r="E11" s="3"/>
      <c r="F11" s="22">
        <v>4</v>
      </c>
      <c r="G11" s="23" t="s">
        <v>21</v>
      </c>
      <c r="H11" s="24" t="s">
        <v>22</v>
      </c>
      <c r="I11" s="25">
        <f>I9-I10</f>
        <v>11955557144</v>
      </c>
      <c r="J11" s="25">
        <f>J9-J10</f>
        <v>15802752409</v>
      </c>
    </row>
    <row r="12" spans="1:10" ht="16.5">
      <c r="A12" s="28" t="s">
        <v>23</v>
      </c>
      <c r="B12" s="29">
        <v>200</v>
      </c>
      <c r="C12" s="30">
        <f>C13+C16</f>
        <v>33480097321</v>
      </c>
      <c r="D12" s="30">
        <f>D13+D16</f>
        <v>38244039683</v>
      </c>
      <c r="E12" s="3"/>
      <c r="F12" s="22">
        <v>5</v>
      </c>
      <c r="G12" s="23" t="s">
        <v>24</v>
      </c>
      <c r="H12" s="26" t="s">
        <v>25</v>
      </c>
      <c r="I12" s="25">
        <v>2798147</v>
      </c>
      <c r="J12" s="25">
        <v>2671684</v>
      </c>
    </row>
    <row r="13" spans="1:10" ht="16.5">
      <c r="A13" s="28" t="s">
        <v>26</v>
      </c>
      <c r="B13" s="16">
        <v>220</v>
      </c>
      <c r="C13" s="25">
        <f>C14+C15</f>
        <v>33159437203</v>
      </c>
      <c r="D13" s="25">
        <f>D14+D15</f>
        <v>37926290449</v>
      </c>
      <c r="E13" s="3"/>
      <c r="F13" s="22">
        <v>6</v>
      </c>
      <c r="G13" s="23" t="s">
        <v>27</v>
      </c>
      <c r="H13" s="26" t="s">
        <v>28</v>
      </c>
      <c r="I13" s="25">
        <f>5214894950-25027695</f>
        <v>5189867255</v>
      </c>
      <c r="J13" s="25">
        <v>6110106643</v>
      </c>
    </row>
    <row r="14" spans="1:10" ht="16.5">
      <c r="A14" s="15" t="s">
        <v>29</v>
      </c>
      <c r="B14" s="31">
        <v>221</v>
      </c>
      <c r="C14" s="17">
        <v>33094120280</v>
      </c>
      <c r="D14" s="17">
        <v>37926290449</v>
      </c>
      <c r="E14" s="3"/>
      <c r="F14" s="32"/>
      <c r="G14" s="23" t="s">
        <v>79</v>
      </c>
      <c r="H14" s="26" t="s">
        <v>31</v>
      </c>
      <c r="I14" s="27">
        <v>4978834199</v>
      </c>
      <c r="J14" s="27">
        <v>4899615550</v>
      </c>
    </row>
    <row r="15" spans="1:10" ht="16.5">
      <c r="A15" s="15" t="s">
        <v>32</v>
      </c>
      <c r="B15" s="31">
        <v>230</v>
      </c>
      <c r="C15" s="17">
        <f>75714408-10397485</f>
        <v>65316923</v>
      </c>
      <c r="D15" s="17">
        <v>0</v>
      </c>
      <c r="E15" s="3"/>
      <c r="F15" s="22">
        <v>7</v>
      </c>
      <c r="G15" s="23" t="s">
        <v>33</v>
      </c>
      <c r="H15" s="26" t="s">
        <v>34</v>
      </c>
      <c r="I15" s="27">
        <v>3016475521</v>
      </c>
      <c r="J15" s="27">
        <v>2816866293</v>
      </c>
    </row>
    <row r="16" spans="1:10" ht="16.5">
      <c r="A16" s="33" t="s">
        <v>35</v>
      </c>
      <c r="B16" s="34">
        <v>260</v>
      </c>
      <c r="C16" s="35">
        <v>320660118</v>
      </c>
      <c r="D16" s="35">
        <v>317749234</v>
      </c>
      <c r="E16" s="3"/>
      <c r="F16" s="22">
        <v>8</v>
      </c>
      <c r="G16" s="23" t="s">
        <v>36</v>
      </c>
      <c r="H16" s="26" t="s">
        <v>37</v>
      </c>
      <c r="I16" s="27">
        <f>2439323406+10397485</f>
        <v>2449720891</v>
      </c>
      <c r="J16" s="27">
        <v>2216209233</v>
      </c>
    </row>
    <row r="17" spans="1:10" ht="16.5">
      <c r="A17" s="36" t="s">
        <v>38</v>
      </c>
      <c r="B17" s="7">
        <v>270</v>
      </c>
      <c r="C17" s="37">
        <f>C7+C12</f>
        <v>166546331034</v>
      </c>
      <c r="D17" s="37">
        <f>D7+D12</f>
        <v>153718768078</v>
      </c>
      <c r="E17" s="3"/>
      <c r="F17" s="22">
        <v>9</v>
      </c>
      <c r="G17" s="23" t="s">
        <v>39</v>
      </c>
      <c r="H17" s="24" t="s">
        <v>40</v>
      </c>
      <c r="I17" s="25">
        <f>I11+(I12-I13)-(I15+I16)</f>
        <v>1302291624</v>
      </c>
      <c r="J17" s="25">
        <f>J11+(J12-J13)-(J15+J16)</f>
        <v>4662241924</v>
      </c>
    </row>
    <row r="18" spans="1:10" ht="16.5">
      <c r="A18" s="10" t="s">
        <v>41</v>
      </c>
      <c r="B18" s="11">
        <v>300</v>
      </c>
      <c r="C18" s="12">
        <f>C19+C20</f>
        <v>138148357411</v>
      </c>
      <c r="D18" s="12">
        <f>D19+D20</f>
        <v>123381507534</v>
      </c>
      <c r="E18" s="3"/>
      <c r="F18" s="22">
        <v>10</v>
      </c>
      <c r="G18" s="23" t="s">
        <v>42</v>
      </c>
      <c r="H18" s="26" t="s">
        <v>43</v>
      </c>
      <c r="I18" s="27">
        <v>7149209</v>
      </c>
      <c r="J18" s="27">
        <v>0</v>
      </c>
    </row>
    <row r="19" spans="1:10" ht="16.5">
      <c r="A19" s="15" t="s">
        <v>44</v>
      </c>
      <c r="B19" s="29">
        <v>310</v>
      </c>
      <c r="C19" s="17">
        <v>108439438525</v>
      </c>
      <c r="D19" s="17">
        <v>91380418098</v>
      </c>
      <c r="E19" s="3"/>
      <c r="F19" s="22">
        <v>11</v>
      </c>
      <c r="G19" s="23" t="s">
        <v>45</v>
      </c>
      <c r="H19" s="26" t="s">
        <v>46</v>
      </c>
      <c r="I19" s="27">
        <v>284580477</v>
      </c>
      <c r="J19" s="27">
        <v>903472738</v>
      </c>
    </row>
    <row r="20" spans="1:10" ht="16.5">
      <c r="A20" s="15" t="s">
        <v>47</v>
      </c>
      <c r="B20" s="29">
        <v>320</v>
      </c>
      <c r="C20" s="17">
        <f>29733946581-25027695</f>
        <v>29708918886</v>
      </c>
      <c r="D20" s="17">
        <v>32001089436</v>
      </c>
      <c r="E20" s="3"/>
      <c r="F20" s="22">
        <v>12</v>
      </c>
      <c r="G20" s="23" t="s">
        <v>48</v>
      </c>
      <c r="H20" s="24" t="s">
        <v>49</v>
      </c>
      <c r="I20" s="25">
        <f>I18-I19</f>
        <v>-277431268</v>
      </c>
      <c r="J20" s="25">
        <f>J18-J19</f>
        <v>-903472738</v>
      </c>
    </row>
    <row r="21" spans="1:10" ht="16.5">
      <c r="A21" s="28" t="s">
        <v>50</v>
      </c>
      <c r="B21" s="29">
        <v>400</v>
      </c>
      <c r="C21" s="30">
        <f>C22+C23</f>
        <v>28397973623</v>
      </c>
      <c r="D21" s="30">
        <f>D22+D23</f>
        <v>30337260544</v>
      </c>
      <c r="E21" s="3"/>
      <c r="F21" s="22">
        <v>13</v>
      </c>
      <c r="G21" s="23" t="s">
        <v>51</v>
      </c>
      <c r="H21" s="24" t="s">
        <v>52</v>
      </c>
      <c r="I21" s="25">
        <f>I17+I20</f>
        <v>1024860356</v>
      </c>
      <c r="J21" s="25">
        <f>J17+J20</f>
        <v>3758769186</v>
      </c>
    </row>
    <row r="22" spans="1:10" ht="16.5">
      <c r="A22" s="15" t="s">
        <v>53</v>
      </c>
      <c r="B22" s="29">
        <v>410</v>
      </c>
      <c r="C22" s="17">
        <v>28397973623</v>
      </c>
      <c r="D22" s="17">
        <v>30337260544</v>
      </c>
      <c r="E22" s="3"/>
      <c r="F22" s="22">
        <v>14</v>
      </c>
      <c r="G22" s="23" t="s">
        <v>54</v>
      </c>
      <c r="H22" s="26" t="s">
        <v>55</v>
      </c>
      <c r="I22" s="38">
        <v>284620405</v>
      </c>
      <c r="J22" s="38">
        <v>892040442</v>
      </c>
    </row>
    <row r="23" spans="1:10" ht="16.5">
      <c r="A23" s="39" t="s">
        <v>56</v>
      </c>
      <c r="B23" s="40">
        <v>430</v>
      </c>
      <c r="C23" s="41">
        <v>0</v>
      </c>
      <c r="D23" s="41">
        <v>0</v>
      </c>
      <c r="E23" s="3"/>
      <c r="F23" s="42">
        <v>15</v>
      </c>
      <c r="G23" s="23" t="s">
        <v>57</v>
      </c>
      <c r="H23" s="43" t="s">
        <v>58</v>
      </c>
      <c r="I23" s="44">
        <v>0</v>
      </c>
      <c r="J23" s="44">
        <v>0</v>
      </c>
    </row>
    <row r="24" spans="1:10" ht="16.5">
      <c r="A24" s="36" t="s">
        <v>59</v>
      </c>
      <c r="B24" s="7">
        <v>440</v>
      </c>
      <c r="C24" s="37">
        <f>C18+C21</f>
        <v>166546331034</v>
      </c>
      <c r="D24" s="37">
        <f>D18+D21</f>
        <v>153718768078</v>
      </c>
      <c r="E24" s="3"/>
      <c r="F24" s="45">
        <v>16</v>
      </c>
      <c r="G24" s="46" t="s">
        <v>60</v>
      </c>
      <c r="H24" s="47" t="s">
        <v>61</v>
      </c>
      <c r="I24" s="48">
        <f>I21-I22-I23</f>
        <v>740239951</v>
      </c>
      <c r="J24" s="48">
        <f>J21-J22-J23</f>
        <v>2866728744</v>
      </c>
    </row>
    <row r="25" spans="1:9" ht="15.75">
      <c r="A25" s="49"/>
      <c r="B25" s="50"/>
      <c r="C25" s="51"/>
      <c r="D25" s="51"/>
      <c r="E25" s="3"/>
      <c r="G25" s="52"/>
      <c r="H25" s="53"/>
      <c r="I25" s="60"/>
    </row>
    <row r="26" spans="1:9" ht="15.75">
      <c r="A26" s="49"/>
      <c r="B26" s="50"/>
      <c r="C26" s="51"/>
      <c r="D26" s="51"/>
      <c r="E26" s="3"/>
      <c r="G26" s="55"/>
      <c r="H26" s="53"/>
      <c r="I26" s="54"/>
    </row>
    <row r="27" spans="1:9" ht="15.75">
      <c r="A27" s="49"/>
      <c r="B27" s="50"/>
      <c r="C27" s="51"/>
      <c r="D27" s="51"/>
      <c r="E27" s="3"/>
      <c r="G27" s="61" t="s">
        <v>82</v>
      </c>
      <c r="H27" s="53"/>
      <c r="I27" s="60" t="s">
        <v>82</v>
      </c>
    </row>
    <row r="28" spans="1:9" ht="15.75">
      <c r="A28" s="3"/>
      <c r="B28" s="3"/>
      <c r="C28" s="3"/>
      <c r="D28" s="3"/>
      <c r="E28" s="3"/>
      <c r="G28" s="53"/>
      <c r="H28" s="56"/>
      <c r="I28" s="54"/>
    </row>
    <row r="29" spans="1:9" ht="15.75">
      <c r="A29" s="3"/>
      <c r="B29" s="3"/>
      <c r="C29" s="3"/>
      <c r="D29" s="3"/>
      <c r="E29" s="3"/>
      <c r="G29" s="57" t="s">
        <v>62</v>
      </c>
      <c r="H29" s="58" t="s">
        <v>63</v>
      </c>
      <c r="I29" s="59"/>
    </row>
    <row r="30" spans="1:9" ht="15.75">
      <c r="A30" s="3"/>
      <c r="B30" s="3"/>
      <c r="C30" s="3"/>
      <c r="D30" s="3"/>
      <c r="E30" s="3"/>
      <c r="G30" s="57" t="s">
        <v>77</v>
      </c>
      <c r="H30" s="57" t="s">
        <v>65</v>
      </c>
      <c r="I30" s="53"/>
    </row>
    <row r="31" spans="1:10" ht="15.75">
      <c r="A31" s="3"/>
      <c r="B31" s="3"/>
      <c r="C31" s="3"/>
      <c r="D31" s="3"/>
      <c r="E31" s="3"/>
      <c r="G31" s="53"/>
      <c r="H31" s="62" t="s">
        <v>81</v>
      </c>
      <c r="I31" s="62"/>
      <c r="J31" s="62"/>
    </row>
    <row r="32" spans="1:9" ht="15.75">
      <c r="A32" s="3"/>
      <c r="B32" s="3"/>
      <c r="C32" s="3"/>
      <c r="D32" s="3"/>
      <c r="E32" s="3"/>
      <c r="F32" s="3"/>
      <c r="G32" s="53"/>
      <c r="H32" s="53"/>
      <c r="I32" s="53"/>
    </row>
  </sheetData>
  <sheetProtection/>
  <mergeCells count="8">
    <mergeCell ref="H31:J31"/>
    <mergeCell ref="A3:I3"/>
    <mergeCell ref="A4:D4"/>
    <mergeCell ref="G4:I4"/>
    <mergeCell ref="A5:A6"/>
    <mergeCell ref="B5:B6"/>
    <mergeCell ref="F5:F6"/>
    <mergeCell ref="G5:G6"/>
  </mergeCells>
  <printOptions/>
  <pageMargins left="0.75" right="0.24" top="0.43" bottom="0.4" header="0.26" footer="0.2"/>
  <pageSetup horizontalDpi="600" verticalDpi="600" orientation="landscape" paperSize="9" r:id="rId2"/>
  <ignoredErrors>
    <ignoredError sqref="H8:H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 MANAGER</cp:lastModifiedBy>
  <cp:lastPrinted>2016-03-18T06:50:16Z</cp:lastPrinted>
  <dcterms:created xsi:type="dcterms:W3CDTF">2011-03-08T01:22:37Z</dcterms:created>
  <dcterms:modified xsi:type="dcterms:W3CDTF">2016-04-13T03:36:05Z</dcterms:modified>
  <cp:category/>
  <cp:version/>
  <cp:contentType/>
  <cp:contentStatus/>
</cp:coreProperties>
</file>